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54\1 výzva\"/>
    </mc:Choice>
  </mc:AlternateContent>
  <xr:revisionPtr revIDLastSave="0" documentId="13_ncr:1_{91791E6A-78B9-4221-AC38-B484348137B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Tonery!$B$1:$S$12</definedName>
  </definedNames>
  <calcPr calcId="191029" concurrentCalc="0"/>
</workbook>
</file>

<file path=xl/calcChain.xml><?xml version="1.0" encoding="utf-8"?>
<calcChain xmlns="http://schemas.openxmlformats.org/spreadsheetml/2006/main">
  <c r="R7" i="1" l="1"/>
  <c r="R8" i="1"/>
  <c r="R9" i="1"/>
  <c r="Q12" i="1"/>
  <c r="O7" i="1"/>
  <c r="O8" i="1"/>
  <c r="O9" i="1"/>
  <c r="P12" i="1"/>
  <c r="S9" i="1"/>
  <c r="S8" i="1"/>
  <c r="S7" i="1"/>
</calcChain>
</file>

<file path=xl/sharedStrings.xml><?xml version="1.0" encoding="utf-8"?>
<sst xmlns="http://schemas.openxmlformats.org/spreadsheetml/2006/main" count="52" uniqueCount="43">
  <si>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</si>
  <si>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</si>
  <si>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</si>
  <si>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</si>
  <si>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</si>
  <si>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</si>
  <si>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</si>
  <si>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</si>
  <si>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</si>
  <si>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</si>
  <si>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</si>
  <si>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</si>
  <si>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</si>
  <si>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</si>
  <si>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</si>
  <si>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</si>
  <si>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</si>
  <si>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</si>
  <si>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</si>
  <si>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</si>
  <si>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</si>
  <si>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</si>
  <si>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</si>
  <si>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</si>
  <si>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</si>
  <si>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</si>
  <si>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</si>
  <si>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</si>
  <si>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</si>
  <si>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</si>
  <si>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</si>
  <si>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</si>
  <si>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054 - 2021 (kompatibilní)</t>
  </si>
  <si>
    <t>Klatovská 51, 
301 00 Plzeň,
Fakulta pedagogická - Katedra matematiky, fyziky a technické výchovy,
místnost KL 241a</t>
  </si>
  <si>
    <t xml:space="preserve">Originální, nebo kompatibilní toner splňující podmínky certifikátu STMC. 
Minimální výtěžnost při 5% pokrytí 7 000 stran. </t>
  </si>
  <si>
    <t xml:space="preserve">Originální, nebo kompatibilní toner splňující podmínky certifikátu STMC. 
Minimální výtěžnost při 5% pokrytí 35 000 stran. </t>
  </si>
  <si>
    <t>Toner do tiskárny OKI MC853 - černý</t>
  </si>
  <si>
    <t>Toner do tiskárny Lexmark XM5170 - černý</t>
  </si>
  <si>
    <t>KMT-M -  Mgr. Jan Fadrhonc, Ph.D.,
Tel.: 602 110 331</t>
  </si>
  <si>
    <t>Toner do tiskárny UTAX 4006ci - žlutý</t>
  </si>
  <si>
    <t>EO - Václava Vlková,
Tel.: 37763 1146</t>
  </si>
  <si>
    <t>Univerzitní 8,
301 00 Plzeň,
Rektorát - Ekonomický odbor,
místnost UR 221</t>
  </si>
  <si>
    <t xml:space="preserve">Originální, nebo kompatibilní toner splňující podmínky certifikátu STMC. 
Minimální výtěžnost při 5% pokrytí 20 000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</si>
</sst>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0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 inden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8" xfId="0" applyFont="1" applyFill="1" applyBorder="1" applyAlignment="1" applyProtection="1">
      <alignment horizontal="left" vertical="center" wrapText="1" indent="1"/>
      <protection locked="0"/>
    </xf>
    <xf numFmtId="0" fontId="12" fillId="4" borderId="11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topLeftCell="E1" zoomScale="77" zoomScaleNormal="77" workbookViewId="0">
      <selection activeCell="L15" sqref="L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84.57031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2.28515625" style="5" hidden="1" customWidth="1"/>
    <col min="12" max="12" width="32.28515625" style="5" customWidth="1"/>
    <col min="13" max="13" width="36.4257812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77" t="s">
        <v>32</v>
      </c>
      <c r="C1" s="77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31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76" t="s">
        <v>8</v>
      </c>
      <c r="S6" s="76" t="s">
        <v>9</v>
      </c>
      <c r="T6" s="38" t="s">
        <v>24</v>
      </c>
      <c r="U6" s="38" t="s">
        <v>25</v>
      </c>
    </row>
    <row r="7" spans="2:21" ht="88.5" customHeight="1" thickTop="1" x14ac:dyDescent="0.25">
      <c r="B7" s="41">
        <v>1</v>
      </c>
      <c r="C7" s="49" t="s">
        <v>36</v>
      </c>
      <c r="D7" s="42">
        <v>2</v>
      </c>
      <c r="E7" s="43" t="s">
        <v>15</v>
      </c>
      <c r="F7" s="49" t="s">
        <v>34</v>
      </c>
      <c r="G7" s="99"/>
      <c r="H7" s="44" t="s">
        <v>29</v>
      </c>
      <c r="I7" s="83" t="s">
        <v>26</v>
      </c>
      <c r="J7" s="85" t="s">
        <v>30</v>
      </c>
      <c r="K7" s="87"/>
      <c r="L7" s="83" t="s">
        <v>38</v>
      </c>
      <c r="M7" s="83" t="s">
        <v>33</v>
      </c>
      <c r="N7" s="90">
        <v>14</v>
      </c>
      <c r="O7" s="45">
        <f t="shared" ref="O7:O9" si="0">D7*P7</f>
        <v>2400</v>
      </c>
      <c r="P7" s="46">
        <v>1200</v>
      </c>
      <c r="Q7" s="96"/>
      <c r="R7" s="47">
        <f t="shared" ref="R7" si="1">D7*Q7</f>
        <v>0</v>
      </c>
      <c r="S7" s="48" t="str">
        <f t="shared" ref="S7" si="2">IF(ISNUMBER(Q7), IF(Q7&gt;P7,"NEVYHOVUJE","VYHOVUJE")," ")</f>
        <v xml:space="preserve"> </v>
      </c>
      <c r="T7" s="85"/>
      <c r="U7" s="43" t="s">
        <v>10</v>
      </c>
    </row>
    <row r="8" spans="2:21" ht="88.5" customHeight="1" thickBot="1" x14ac:dyDescent="0.3">
      <c r="B8" s="50">
        <v>2</v>
      </c>
      <c r="C8" s="51" t="s">
        <v>37</v>
      </c>
      <c r="D8" s="52">
        <v>1</v>
      </c>
      <c r="E8" s="53" t="s">
        <v>15</v>
      </c>
      <c r="F8" s="72" t="s">
        <v>35</v>
      </c>
      <c r="G8" s="100"/>
      <c r="H8" s="54" t="s">
        <v>29</v>
      </c>
      <c r="I8" s="84"/>
      <c r="J8" s="86"/>
      <c r="K8" s="88"/>
      <c r="L8" s="89"/>
      <c r="M8" s="89"/>
      <c r="N8" s="91"/>
      <c r="O8" s="55">
        <f t="shared" si="0"/>
        <v>5100</v>
      </c>
      <c r="P8" s="56">
        <v>5100</v>
      </c>
      <c r="Q8" s="97"/>
      <c r="R8" s="57">
        <f t="shared" ref="R8" si="3">D8*Q8</f>
        <v>0</v>
      </c>
      <c r="S8" s="58" t="str">
        <f t="shared" ref="S8" si="4">IF(ISNUMBER(Q8), IF(Q8&gt;P8,"NEVYHOVUJE","VYHOVUJE")," ")</f>
        <v xml:space="preserve"> </v>
      </c>
      <c r="T8" s="86"/>
      <c r="U8" s="53" t="s">
        <v>10</v>
      </c>
    </row>
    <row r="9" spans="2:21" ht="88.5" customHeight="1" thickBot="1" x14ac:dyDescent="0.3">
      <c r="B9" s="59">
        <v>3</v>
      </c>
      <c r="C9" s="60" t="s">
        <v>39</v>
      </c>
      <c r="D9" s="61">
        <v>1</v>
      </c>
      <c r="E9" s="62" t="s">
        <v>15</v>
      </c>
      <c r="F9" s="73" t="s">
        <v>42</v>
      </c>
      <c r="G9" s="101"/>
      <c r="H9" s="63" t="s">
        <v>29</v>
      </c>
      <c r="I9" s="64" t="s">
        <v>26</v>
      </c>
      <c r="J9" s="62" t="s">
        <v>30</v>
      </c>
      <c r="K9" s="65"/>
      <c r="L9" s="66" t="s">
        <v>40</v>
      </c>
      <c r="M9" s="66" t="s">
        <v>41</v>
      </c>
      <c r="N9" s="67">
        <v>14</v>
      </c>
      <c r="O9" s="68">
        <f t="shared" si="0"/>
        <v>3700</v>
      </c>
      <c r="P9" s="69">
        <v>3700</v>
      </c>
      <c r="Q9" s="98"/>
      <c r="R9" s="70">
        <f t="shared" ref="R9" si="5">D9*Q9</f>
        <v>0</v>
      </c>
      <c r="S9" s="71" t="str">
        <f t="shared" ref="S9" si="6">IF(ISNUMBER(Q9), IF(Q9&gt;P9,"NEVYHOVUJE","VYHOVUJE")," ")</f>
        <v xml:space="preserve"> </v>
      </c>
      <c r="T9" s="62"/>
      <c r="U9" s="62" t="s">
        <v>10</v>
      </c>
    </row>
    <row r="10" spans="2:21" ht="16.5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R10" s="36"/>
    </row>
    <row r="11" spans="2:21" ht="60.75" customHeight="1" thickTop="1" thickBot="1" x14ac:dyDescent="0.3">
      <c r="B11" s="78" t="s">
        <v>11</v>
      </c>
      <c r="C11" s="79"/>
      <c r="D11" s="79"/>
      <c r="E11" s="79"/>
      <c r="F11" s="79"/>
      <c r="G11" s="79"/>
      <c r="H11" s="75"/>
      <c r="I11" s="20"/>
      <c r="J11" s="20"/>
      <c r="K11" s="20"/>
      <c r="L11" s="9"/>
      <c r="M11" s="9"/>
      <c r="N11" s="21"/>
      <c r="O11" s="21"/>
      <c r="P11" s="22" t="s">
        <v>12</v>
      </c>
      <c r="Q11" s="80" t="s">
        <v>13</v>
      </c>
      <c r="R11" s="81"/>
      <c r="S11" s="82"/>
      <c r="T11" s="15"/>
      <c r="U11" s="23"/>
    </row>
    <row r="12" spans="2:21" ht="33" customHeight="1" thickTop="1" thickBot="1" x14ac:dyDescent="0.3">
      <c r="B12" s="92" t="s">
        <v>14</v>
      </c>
      <c r="C12" s="92"/>
      <c r="D12" s="92"/>
      <c r="E12" s="92"/>
      <c r="F12" s="92"/>
      <c r="G12" s="92"/>
      <c r="H12" s="74"/>
      <c r="I12" s="24"/>
      <c r="L12" s="8"/>
      <c r="M12" s="8"/>
      <c r="N12" s="25"/>
      <c r="O12" s="25"/>
      <c r="P12" s="26">
        <f>SUM(O7:O9)</f>
        <v>11200</v>
      </c>
      <c r="Q12" s="93">
        <f>SUM(R7:R9)</f>
        <v>0</v>
      </c>
      <c r="R12" s="94"/>
      <c r="S12" s="95"/>
    </row>
    <row r="13" spans="2:21" ht="14.25" customHeight="1" thickTop="1" x14ac:dyDescent="0.25"/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1JX/dZIyBsVjBKXhk5gvoHbkCyKqS1j7sqgfvWf+CulukH4hE0+klrgF4OnYv/Sg2AfzAsElzjIjNKFOkvCbFw==" saltValue="8OYnOUBnJxmfutIdI51xXQ==" spinCount="100000" sheet="1" objects="1" scenarios="1"/>
  <mergeCells count="12">
    <mergeCell ref="T7:T8"/>
    <mergeCell ref="B12:G12"/>
    <mergeCell ref="Q12:S12"/>
    <mergeCell ref="B1:C1"/>
    <mergeCell ref="B11:G11"/>
    <mergeCell ref="Q11:S11"/>
    <mergeCell ref="I7:I8"/>
    <mergeCell ref="J7:J8"/>
    <mergeCell ref="K7:K8"/>
    <mergeCell ref="M7:M8"/>
    <mergeCell ref="L7:L8"/>
    <mergeCell ref="N7:N8"/>
  </mergeCells>
  <conditionalFormatting sqref="B7:B9 D7:D9">
    <cfRule type="containsBlanks" dxfId="9" priority="57">
      <formula>LEN(TRIM(B7))=0</formula>
    </cfRule>
  </conditionalFormatting>
  <conditionalFormatting sqref="B7:B9">
    <cfRule type="cellIs" dxfId="8" priority="52" operator="greaterThanOrEqual">
      <formula>1</formula>
    </cfRule>
  </conditionalFormatting>
  <conditionalFormatting sqref="S7:S9">
    <cfRule type="cellIs" dxfId="7" priority="49" operator="equal">
      <formula>"VYHOVUJE"</formula>
    </cfRule>
  </conditionalFormatting>
  <conditionalFormatting sqref="S7:S9">
    <cfRule type="cellIs" dxfId="6" priority="48" operator="equal">
      <formula>"NEVYHOVUJE"</formula>
    </cfRule>
  </conditionalFormatting>
  <conditionalFormatting sqref="Q7:Q9 G7:G9">
    <cfRule type="containsBlanks" dxfId="5" priority="29">
      <formula>LEN(TRIM(G7))=0</formula>
    </cfRule>
  </conditionalFormatting>
  <conditionalFormatting sqref="Q7:Q9 G7:G9">
    <cfRule type="notContainsBlanks" dxfId="4" priority="27">
      <formula>LEN(TRIM(G7))&gt;0</formula>
    </cfRule>
  </conditionalFormatting>
  <conditionalFormatting sqref="G7:G9 Q7:Q9">
    <cfRule type="notContainsBlanks" dxfId="3" priority="26">
      <formula>LEN(TRIM(G7))&gt;0</formula>
    </cfRule>
  </conditionalFormatting>
  <conditionalFormatting sqref="G7:G9">
    <cfRule type="notContainsBlanks" dxfId="2" priority="25">
      <formula>LEN(TRIM(G7))&gt;0</formula>
    </cfRule>
  </conditionalFormatting>
  <conditionalFormatting sqref="H7:H9">
    <cfRule type="containsBlanks" dxfId="1" priority="7">
      <formula>LEN(TRIM(H7))=0</formula>
    </cfRule>
  </conditionalFormatting>
  <conditionalFormatting sqref="H7:H9">
    <cfRule type="notContainsBlanks" dxfId="0" priority="8">
      <formula>LEN(TRIM(H7))&gt;0</formula>
    </cfRule>
  </conditionalFormatting>
  <dataValidations count="2">
    <dataValidation type="list" showInputMessage="1" showErrorMessage="1" sqref="H7:H9 J7" xr:uid="{00000000-0002-0000-0000-000001000000}">
      <formula1>"ANO,NE"</formula1>
    </dataValidation>
    <dataValidation type="list" showInputMessage="1" showErrorMessage="1" sqref="E7:E9" xr:uid="{00000000-0002-0000-0000-000000000000}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2021-11-12T09:34:02Z</cp:lastPrinted>
  <dcterms:created xsi:type="dcterms:W3CDTF">2014-03-05T12:43:32Z</dcterms:created>
  <dcterms:modified xsi:type="dcterms:W3CDTF">2021-11-12T11:54:45Z</dcterms:modified>
</cp:coreProperties>
</file>